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MIZŠ IVD 2022 sanacija hladilnega prez sistema\OBJAVA\"/>
    </mc:Choice>
  </mc:AlternateContent>
  <bookViews>
    <workbookView xWindow="0" yWindow="0" windowWidth="28800" windowHeight="13290"/>
  </bookViews>
  <sheets>
    <sheet name="popis hladilnik vod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13" i="1"/>
  <c r="F53" i="1" l="1"/>
  <c r="F31" i="1"/>
  <c r="F30" i="1"/>
  <c r="F29" i="1"/>
  <c r="F38" i="1" l="1"/>
  <c r="F39" i="1"/>
  <c r="F40" i="1"/>
  <c r="F42" i="1"/>
  <c r="F43" i="1"/>
  <c r="F44" i="1"/>
  <c r="F45" i="1"/>
  <c r="F46" i="1"/>
  <c r="F47" i="1"/>
  <c r="F48" i="1"/>
  <c r="F37" i="1"/>
  <c r="F11" i="1"/>
  <c r="F18" i="1"/>
  <c r="F19" i="1"/>
  <c r="F20" i="1"/>
  <c r="F21" i="1"/>
  <c r="F22" i="1"/>
  <c r="F23" i="1"/>
  <c r="F24" i="1"/>
  <c r="F27" i="1"/>
  <c r="F28" i="1"/>
  <c r="F10" i="1"/>
  <c r="F32" i="1" l="1"/>
  <c r="F49" i="1"/>
  <c r="F55" i="1" l="1"/>
  <c r="F56" i="1" s="1"/>
  <c r="F57" i="1" s="1"/>
</calcChain>
</file>

<file path=xl/sharedStrings.xml><?xml version="1.0" encoding="utf-8"?>
<sst xmlns="http://schemas.openxmlformats.org/spreadsheetml/2006/main" count="139" uniqueCount="104">
  <si>
    <t>1</t>
  </si>
  <si>
    <t>MENJAVA HLADILNIKA VODE NA STREHI</t>
  </si>
  <si>
    <t>1.01</t>
  </si>
  <si>
    <t>Demontaža obstoječega hladilnika vode KTK Klimatehnik Qhl=154 kW, ki zajema naslednja dela
- praznjenes sistema 
- cevni odklop
- električni odklop
- spust iz strehe
- odvoz na deponijo
- oddaja hladilnega plina R407c na uničenje</t>
  </si>
  <si>
    <t>kpl</t>
  </si>
  <si>
    <t>1.02</t>
  </si>
  <si>
    <t>Prilagoditev obstoječega podstavka novemu hladilnemu agregatu.</t>
  </si>
  <si>
    <t>- SPIRALNI KOMPRESORJI
Spiralni (scroll) kompresorji, hermetične izvedbe s tesnjenjem delovnega prostora z drsnimi tesnili in zasučne sklopke z ekscentrično vrtečo se obtočno spiralo. V sled razmakljivih drsnih plošč je neobčutljiv za tekočinske udare.
Mazalni sitem s pomočjo dinamične oljne črpalke, gretje olja in pokaznim okencem nivostaja.
Dvopolni elektromotor hlajen z vsesanim hladilnim sredstvom, elektronsko zaščiten proti pregretju, izpadu faze in zamenjavi faz.
Kompresorji so montirani na dodatne protivibracijske podloge, zaradi prenosa vibracij na okvir naprave in s tem posledično zmanjšanje hrupa. Nameščeni so v tehničnem predelu naprave.So direktno trdno spajkani na cevni razvod hladilnega sredstva, da se prepreči možnost puščanja hladilnega sredstva.</t>
  </si>
  <si>
    <t>- ZRAČNI KONDENZATORJI / UPARJALNIKI
Prečno postavljeni v obliki črke V, toplotni menjalnik iz bakrenih cevi s tesno nasajenimi aluminijastimi lamelami. Zaradi takšne postavitve so neobčutljivi na točo! 
Opremljeni s kontrolo tlaka kondenzacije, za delovanje tudi pri nižjih zunanjih temperaturah okolice.
- VENTILATORJI
Naprava je standardno opremljena z brezstopenjsko reguliranimi ventilatorskimi elektromotorji. Lopatice ventilatorjev so kovinske, da so odporne na visoke temperature zaradi sončnega sevanja, brez deformacije. Zaščita motorjev ventilatorjev je IP44.
- VODNI UPARJALNIK / KONDENZATOR
Visoko učinkovit ploščni izmenjevalec za hladilni krog, sestavljen iz med seboj varjenimi rebrastimi ploščami iz nerjavečega jekla 316. Uparjalnik je izoliran z visoko kvalitetno toplotno izolacijo. Hidravlični priključek je izveden s »VICTAULIC« načinom spajanja. Opremljen s:
 - termostatskim ekspanzijskim ventilom
 - senzorjem izstopne in vstopne vode
 - pretočnim stikalom na vodni strani 
 - lovilcem nesnage
 - protizamrzovalnim senzorjem
 - protizamrzovalnim el. grelnikom</t>
  </si>
  <si>
    <t>- HLADILNI KROG
Vsak hladilni krog vključuje: filtrni sušilnik, pokazno okence z indikatorjem vlažnosti hladiva, elektromagnetni ventil, zaporni ventil na tekočinskem vodu, zaporni ventil v tlačnem vodu, izoliran sesalni vod, senzorjem visokega in nizkega tlaka.
- VKLOPNA IN KRMILNA PLOŠČA
Vklopna plošča je narejena po predpisih EN 60-204 in vsebuje: zaščito elektromotorjev kompresorjev, tokovno zaščito pred preobremenitvijo, vrstne sponke, vklopnim varnostnim stikalom z ročico na zunanji strani in vezalne sheme.
Krmilna plošča vsebuje  regulacijski krmilnik z mikroprocesorskim vodenjem, ki ustreza priporočilom 89/336/EC.</t>
  </si>
  <si>
    <t>1.03</t>
  </si>
  <si>
    <t>1.04</t>
  </si>
  <si>
    <t>1.05</t>
  </si>
  <si>
    <t>Polnjenje sistema hlajenja z mešanico vode in glikola v razmerju 65-35%, da ni potrebno praznenje v zimskem času.
količina glikola</t>
  </si>
  <si>
    <t>l</t>
  </si>
  <si>
    <t>1.06</t>
  </si>
  <si>
    <t>Krogelna pipa z ročico DN80</t>
  </si>
  <si>
    <t>kos</t>
  </si>
  <si>
    <t>1.07</t>
  </si>
  <si>
    <t>Membranska raztezna posoda za zaprte ogrevalne in hladilne vodne sisteme, izdelana po DIN 4807, dovoljenje v skladu z EU smernico za tlačne naprave 97/23/EG, TÜv certifikat. Dobava in montaža.
Tehnične lastnosti:
- nazivni volumen: 80 l
- max. trajna temperatura: 70°C
- max. obratovalni tlak: 3 bar
- tovarniški predtlak: 1,0 bar
- cevni priključek: R 3/4"
velikost: V=80l</t>
  </si>
  <si>
    <t>Garancijski zagon hladilnega agregata s strani pooblaščenega serviserja</t>
  </si>
  <si>
    <t>Priklopa hladilnega agregata na obstoječo cevno inštalacijo s potrebnimi prilagoditvami
- dimenzija cevi DN80</t>
  </si>
  <si>
    <t>m2</t>
  </si>
  <si>
    <t>1.08</t>
  </si>
  <si>
    <t>1.09</t>
  </si>
  <si>
    <t>1.10</t>
  </si>
  <si>
    <t>1.11</t>
  </si>
  <si>
    <t>1.12</t>
  </si>
  <si>
    <t>1.13</t>
  </si>
  <si>
    <t>Preizkus na tlak in tesnost instalacije ogrevanja ali hlajenja po z DIN 18380. O preizkusu se sestavi zapisnik.</t>
  </si>
  <si>
    <t>Dodatna oprema:
- antivibracijski podstavki
- gumi kompenzatorji za priklop</t>
  </si>
  <si>
    <t>Montaža hladilnega agregata:
- dvig agregata na streho (avtodvigalo) na višino 16m
- postavitev agregata na antivibracijske amortizerje</t>
  </si>
  <si>
    <t>ZAMENJAVA DOTRAJANIH CEVI FLEKSIBILNIH PRIKLJUČKOV DISTRIBUCIJSKIH ELEMENTOV</t>
  </si>
  <si>
    <t>Fleksibilni zračni kanal iz večslojne aluminij/poliester folije ojačane z jekleno spiralo. Izdelek je izdelan v skladu z EN 13180. Dobava in montaža.
- število plasti folije:  5
- temper. območje: -30 do 140 °C
- max. tlak:  do 2000 Pa
- max. hitrost: 30 m/s</t>
  </si>
  <si>
    <t>Fleksibilna cev brez izolacije Φ100 mm</t>
  </si>
  <si>
    <t>Fleksibilna cev brez izolacije Φ125 mm</t>
  </si>
  <si>
    <t>Fleksibilna cev brez izolacije Φ250 mm</t>
  </si>
  <si>
    <t>2</t>
  </si>
  <si>
    <t>2.1</t>
  </si>
  <si>
    <t>2.2</t>
  </si>
  <si>
    <t>2.3</t>
  </si>
  <si>
    <t>Fleksibilni zračni kanali izdelani iz dveh večslojnih aluminijastih folij in vmesne izolacije, ki deluje kot zvočna in toplotna izolacija. Izdelek je izdelan v skladu z EN 13180. Dobava in montaža.
- notranja plast:  aluminij/poliester
- zunanja plast:  aluminij/poliester
- debelina izolacije: 25 mm, 16 kg/m3
- toplotna upornost: 0,65 m2K/W
- temper. območje: -30 do 140 °C
- max. tlak:  do 2000 Pa
- max. hitrost: 30 m/s</t>
  </si>
  <si>
    <t>Fleksibilna cev z izolacijo 25mm Φ100 mm</t>
  </si>
  <si>
    <t>Fleksibilna cev z izolacijo 25mm Φ250 mm</t>
  </si>
  <si>
    <t>Fleksibilna cev z izolacijo 25mm Φ125 mm</t>
  </si>
  <si>
    <t>Fleksibilna cev z izolacijo 25mm Φ200 mm</t>
  </si>
  <si>
    <t>Fleksibilna cev brez izolacije Φ200 mm</t>
  </si>
  <si>
    <t>2.4</t>
  </si>
  <si>
    <t>2.5</t>
  </si>
  <si>
    <t>2.6</t>
  </si>
  <si>
    <t>2.7</t>
  </si>
  <si>
    <t>2.8</t>
  </si>
  <si>
    <t>2.9</t>
  </si>
  <si>
    <t>2.10</t>
  </si>
  <si>
    <t>m</t>
  </si>
  <si>
    <t>Demontaža obstoječih fleksibilnih cevi z odvozom na deponijo</t>
  </si>
  <si>
    <t>2.11</t>
  </si>
  <si>
    <t>Montaža novih fleksibilnih kanalov na priključke na kanalskem razvodu in distribucijski element</t>
  </si>
  <si>
    <t>Odpiranje in ponovno zapiranje stropa Armstrong 60x60 cm za demontažo in montažo fleksibilnih kanalov</t>
  </si>
  <si>
    <t>DDV 22%</t>
  </si>
  <si>
    <t>1.14</t>
  </si>
  <si>
    <t>Dobava in gradnja polnilno plazilne pipe DN20</t>
  </si>
  <si>
    <t>1.15</t>
  </si>
  <si>
    <t>1.16</t>
  </si>
  <si>
    <t>Manometer z monometersko pipico G 1/2 območje merjenja 0 - 6 barov</t>
  </si>
  <si>
    <t>3</t>
  </si>
  <si>
    <t>MERITVE Z IZDELAVO POROČIL</t>
  </si>
  <si>
    <t>Obrazec št. 2</t>
  </si>
  <si>
    <t>Ponudnik/izvajalec:</t>
  </si>
  <si>
    <t>Naročnik:</t>
  </si>
  <si>
    <t>______________________________</t>
  </si>
  <si>
    <t>Biotehniški center Naklo</t>
  </si>
  <si>
    <t>Strahinj 99</t>
  </si>
  <si>
    <t>4202 Naklo</t>
  </si>
  <si>
    <t>PREDRAČUN, POPIS DEL - SANACIJA HLADILNEGA PREZRAČEVALNEGA SISTEMA št._______________</t>
  </si>
  <si>
    <t>Z.ŠT.</t>
  </si>
  <si>
    <t>EM</t>
  </si>
  <si>
    <t>CENA EUR brez DDV/EM</t>
  </si>
  <si>
    <t xml:space="preserve">VREDNOST EUR </t>
  </si>
  <si>
    <t xml:space="preserve">POPIS DEL IN MATERIALA </t>
  </si>
  <si>
    <t>Količina</t>
  </si>
  <si>
    <t>Meritve z izdelavo poročil - Prezračevanje na elementih za vpih zraka</t>
  </si>
  <si>
    <t>SKUPAJ KONČNA VREDNOST EUR Z DDV</t>
  </si>
  <si>
    <t xml:space="preserve">Garancija ____let  za kakovost izvedenih del od uspešno opravljenega prevzema del. </t>
  </si>
  <si>
    <t>Za vgrajeni material veljajo garancijski roki proizvajalcev oz. dobaviteljev.</t>
  </si>
  <si>
    <t>Kraj in datum:</t>
  </si>
  <si>
    <t>Podpis in žig ponudnika:</t>
  </si>
  <si>
    <t>______________________</t>
  </si>
  <si>
    <t>_____________________</t>
  </si>
  <si>
    <t>Skupaj vrednost EUR brez DDV od 1.01 do 1.16:</t>
  </si>
  <si>
    <t>Skupaj vrednost EUR brez DDV: od 2.1 do 2.11</t>
  </si>
  <si>
    <t>Karakteristike:
- hladilna moč (režim 7/12°C, zunanja temperatura zraka 35°C)       151,10 kW
- El. priključna moč (napetost 400/3/50Hz)                                       47,90   kW
- EER (EN14511:2013)    ≥3,15
- COP EN14511:2013 (upoštevana tudi el.energija za ventilatorje, obtočne črpalke in pa upoštevani odtaljevalni cikli….)  ≥ 4,94
- št. hermetičnih scroll kompresorjev (različne kapacitete =&gt; več stopenj regulacije =&gt; boljši izkoristki naprav pri delnih obremenitvah
- št. hladilnih krogov    2
- št. stopenj regulacije     4
- št. radialnih ventilatorjev    3
- hidro modul s črpalko
-  hladilni medij  R410A
-  akustična konfiguracija: zvočni tlak merjeno na 10m po EUROVENTU 8/1 (ISO9614)  ≤ 67  dB(A)
- Masa v obratovanju:  1.774  kg
TIP: kot npr. AERMEC HL. AGREGAT NRB 0654 A 03 ali enkovredno
OPOMBA:
Enota ne sme presegati dimenzij (DxŠxV): 4010x1100x1898 mm</t>
  </si>
  <si>
    <t>Krogelna pipa prirobične izvedbe z ročico - specifikacija
Krogelna pipa iz ponikljane medenine, s polnim prehodom, z obojestranskim notranjim navojem, ročica iz pocinkanega jekla s polimernim zaščitnim ovojem. Pipa ima CE certifikat glede na smernico 97/23/EG. Dobava in montaža s protiprirobnicama, spojnim in tesnilnim materialom.
Tehnični podatki:
- max. delovni tlak (70°C): PN 16
- delovna temperatura: -10 do +100°C
proizvod: kot npr. Oventrop ali enakovredno
tip: Optibal</t>
  </si>
  <si>
    <t>Hladilni agregat kot npr.  Aermec ali enakovredno za proizvodnjo hladne vode kompaktne izvedbe z zračno hlajenim kondenzatorjem za zunanjo postavitev, TIHE izvedbe z visokim izkoristkom za delovanje pri temperaturah okolice do 46°C, mikroprocesorsko voden, s preverjenimi tehničnimi podatki s strani priznane neodvisne inštitucije EUROVENT, z listinami o skladnosti EC. 
Izdelan po Evropskih predpisih in standardih.
- OKVIR
Okvir je izjemno trden in samonosilen, da dovoli oporo na tleh na 8 točkah, brez deformacije. Zaradi zunanje postavitve je odporen na vremenske pogoje in korozijo, okvir in paneli so izvedeni brez varjenja iz pocinkane pločevine ter praškasto barvani s poliestersko barvo. Zunanja termična izolacija je odporna na UV žarke.
Dostop do tehničnih komponent je izveden z lahko in enostavno snemljivimi paneli. 
Tehnični predel vključno s kompresorji je ločen in zvočno izoliran od kondenzatorja, da preprečimo prehod hrupa v okolico in zaradi lažjega dostopa do vgrajenih komponent, tudi med obratovanjem.</t>
  </si>
  <si>
    <t>Izolacija cevnega razvoda s penasto parozaporno izolacijo cevi na bazi sintetetičnega kavčuka z zaprto celično strukturo, dobavljena kot cevaki dolžine 2 m ali plošče v roli širine 1m (/EA=samolepilne plošče).  Vključno lepilo, dobava in montaža.
Tehnične lastnosti:
- požarni razred: B1, testirano v skladu z DIN 4102-1
- območje uporabe: Tdel= -50/+105°C 
  (plošče do +85°C)
- difuzijski koeficient: ≥ 10000
- toplotna prevodnost (0°C) ≤ 0,036 W/mK
kot npr.: ARMACELL Armaflex XG ali enakovredno
Izolacija se dodano zaščiti z AL pločevino</t>
  </si>
  <si>
    <t>Elektro priklop novega agregata.
V slučaju prekratkega kabla se kabel podaljša s spojkami (kot npr. Raychem ali enakovredno)
kabel 50mm2</t>
  </si>
  <si>
    <t>* CENA EUR brez DDV/EM</t>
  </si>
  <si>
    <t>*  CENA EUR brez DDV/EM</t>
  </si>
  <si>
    <t>3.1</t>
  </si>
  <si>
    <t>Skupaj končna vrednost  točk 1.,  2., in 3.  EUR brez DDV:</t>
  </si>
  <si>
    <t>Ponudnik (izvajalec) mora ponuditi v celoti vsa razpisana dela zapisana  pod točkami  1., 2., in 3.</t>
  </si>
  <si>
    <t>Dobava in gradnja bimetalnega termometra dolžine 6 cm Φ 80 z območjem merjenja  od 0  do 60 °C.</t>
  </si>
  <si>
    <t>MIKROPROCESORSKI KRMILNIK
Krmilnik  ima LCD prikazovalnik in je tovarniško nameščen. 
Omogoča:
- direktni dostop do prebiranja vrednosti
- kontrolo temperature vode (vstopno ali izstopno)
- možnost nastavitve kontrole temperature vode glede na zunanjo temperaturo
- kontrola tlaka kondenzacije
- programska zaščita pred kratkimi vklopi kompresorjev
- računanje in balansiranje časovnega delovanja kompresorja
- kontroliranje števila zagonov kompresorja
- zaščito elektromotorjev kompresorjev
- opcijsko opremljen s komunikacijskim protokolom MODBUS, RS 485 izhod, za priklop na CNS sisteme
Prosto napetostni vhodi:
- zunanji ON/OFF kontakti
- Preklop med nastavno točko 1 in 2
Prosto napetostni izhodi:
- Splošne napake
- PREIZKUSNI ZAGON
Naprava je kompletno sestavljena, električno zvezana, napolnjena s hladilom in preizkušena v tovarni, tako da na lokaciji napravo samo hidravlično in električno priključimo.
- Daljinski nadzor s posluževalnikom voden na podstreho.</t>
  </si>
  <si>
    <r>
      <rPr>
        <b/>
        <sz val="11"/>
        <rFont val="Calibri"/>
        <family val="2"/>
        <charset val="238"/>
        <scheme val="minor"/>
      </rPr>
      <t>*</t>
    </r>
    <r>
      <rPr>
        <sz val="11"/>
        <rFont val="Calibri"/>
        <family val="2"/>
        <charset val="238"/>
        <scheme val="minor"/>
      </rPr>
      <t xml:space="preserve"> Ponudnik v vrstici kjer je označena  zaporedna številka in zapisana količina  v  stolpcu (Cena v EUR brez DDV) vpiše ceno,  izračuna se vrednost v EUR-ih brez DDV.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</si>
</sst>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Arial"/>
      <family val="2"/>
    </font>
    <font>
      <sz val="10"/>
      <name val="Arial CE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113">
    <xf numFmtId="0" fontId="0" fillId="0" borderId="0" xfId="0"/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164" fontId="2" fillId="0" borderId="0" xfId="1" applyFont="1" applyBorder="1" applyAlignment="1"/>
    <xf numFmtId="0" fontId="2" fillId="0" borderId="0" xfId="0" applyFont="1" applyBorder="1"/>
    <xf numFmtId="49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 wrapText="1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/>
    <xf numFmtId="164" fontId="0" fillId="0" borderId="0" xfId="1" applyFont="1" applyBorder="1" applyAlignment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0" fontId="4" fillId="0" borderId="5" xfId="0" applyFont="1" applyBorder="1" applyAlignment="1">
      <alignment horizontal="center"/>
    </xf>
    <xf numFmtId="0" fontId="6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1" fontId="8" fillId="0" borderId="0" xfId="0" applyNumberFormat="1" applyFont="1" applyAlignment="1">
      <alignment horizontal="left"/>
    </xf>
    <xf numFmtId="0" fontId="7" fillId="0" borderId="0" xfId="2" applyFont="1" applyAlignment="1">
      <alignment horizontal="left"/>
    </xf>
    <xf numFmtId="1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2" applyFont="1" applyAlignment="1">
      <alignment horizontal="left"/>
    </xf>
    <xf numFmtId="0" fontId="8" fillId="0" borderId="0" xfId="0" applyFont="1" applyAlignment="1">
      <alignment horizontal="right"/>
    </xf>
    <xf numFmtId="49" fontId="3" fillId="0" borderId="4" xfId="0" applyNumberFormat="1" applyFont="1" applyBorder="1" applyAlignment="1">
      <alignment vertical="top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164" fontId="9" fillId="2" borderId="4" xfId="1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2" fontId="7" fillId="0" borderId="0" xfId="0" applyNumberFormat="1" applyFont="1" applyAlignment="1">
      <alignment vertical="top" wrapText="1"/>
    </xf>
    <xf numFmtId="0" fontId="7" fillId="0" borderId="0" xfId="0" applyFont="1" applyAlignment="1">
      <alignment horizontal="right" wrapText="1"/>
    </xf>
    <xf numFmtId="3" fontId="7" fillId="0" borderId="0" xfId="0" applyNumberFormat="1" applyFont="1" applyAlignment="1">
      <alignment wrapText="1"/>
    </xf>
    <xf numFmtId="4" fontId="7" fillId="0" borderId="0" xfId="0" applyNumberFormat="1" applyFont="1" applyAlignment="1">
      <alignment wrapText="1"/>
    </xf>
    <xf numFmtId="4" fontId="10" fillId="0" borderId="0" xfId="0" applyNumberFormat="1" applyFont="1" applyAlignment="1">
      <alignment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4" fontId="7" fillId="0" borderId="0" xfId="0" applyNumberFormat="1" applyFont="1" applyFill="1" applyAlignment="1">
      <alignment horizontal="center" vertical="top"/>
    </xf>
    <xf numFmtId="4" fontId="7" fillId="0" borderId="0" xfId="0" applyNumberFormat="1" applyFont="1" applyFill="1" applyAlignment="1" applyProtection="1">
      <alignment vertical="top"/>
      <protection locked="0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wrapText="1"/>
    </xf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 applyProtection="1">
      <protection locked="0"/>
    </xf>
    <xf numFmtId="4" fontId="7" fillId="0" borderId="0" xfId="0" applyNumberFormat="1" applyFont="1" applyFill="1" applyAlignment="1"/>
    <xf numFmtId="0" fontId="11" fillId="0" borderId="0" xfId="0" applyFont="1" applyAlignment="1">
      <alignment horizontal="justify"/>
    </xf>
    <xf numFmtId="0" fontId="11" fillId="0" borderId="0" xfId="0" applyFont="1" applyAlignment="1"/>
    <xf numFmtId="0" fontId="3" fillId="0" borderId="4" xfId="0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/>
    <xf numFmtId="164" fontId="3" fillId="0" borderId="4" xfId="1" applyFont="1" applyBorder="1" applyAlignment="1"/>
    <xf numFmtId="0" fontId="3" fillId="0" borderId="4" xfId="0" applyFont="1" applyFill="1" applyBorder="1" applyAlignment="1"/>
    <xf numFmtId="49" fontId="3" fillId="0" borderId="0" xfId="0" applyNumberFormat="1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/>
    <xf numFmtId="164" fontId="12" fillId="0" borderId="0" xfId="1" applyFont="1" applyBorder="1" applyAlignment="1"/>
    <xf numFmtId="0" fontId="3" fillId="0" borderId="0" xfId="0" applyFont="1" applyBorder="1" applyAlignment="1">
      <alignment vertical="top" wrapText="1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164" fontId="3" fillId="0" borderId="0" xfId="1" applyFont="1" applyBorder="1" applyAlignment="1"/>
    <xf numFmtId="49" fontId="12" fillId="0" borderId="0" xfId="0" applyNumberFormat="1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vertical="center" wrapText="1"/>
    </xf>
    <xf numFmtId="164" fontId="13" fillId="2" borderId="4" xfId="1" applyFont="1" applyFill="1" applyBorder="1" applyAlignment="1">
      <alignment horizontal="center" vertical="center" wrapText="1"/>
    </xf>
    <xf numFmtId="164" fontId="13" fillId="2" borderId="4" xfId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3" fillId="0" borderId="2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3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/>
    <xf numFmtId="164" fontId="3" fillId="0" borderId="6" xfId="1" applyFont="1" applyBorder="1" applyAlignment="1"/>
    <xf numFmtId="49" fontId="3" fillId="0" borderId="7" xfId="0" applyNumberFormat="1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3" fontId="3" fillId="0" borderId="7" xfId="0" applyNumberFormat="1" applyFont="1" applyBorder="1" applyAlignment="1">
      <alignment horizontal="center"/>
    </xf>
    <xf numFmtId="164" fontId="3" fillId="0" borderId="7" xfId="1" applyFont="1" applyBorder="1" applyAlignment="1"/>
    <xf numFmtId="0" fontId="3" fillId="0" borderId="7" xfId="0" applyFont="1" applyBorder="1" applyAlignment="1"/>
    <xf numFmtId="49" fontId="3" fillId="0" borderId="1" xfId="0" applyNumberFormat="1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/>
    <xf numFmtId="164" fontId="3" fillId="0" borderId="2" xfId="1" applyFont="1" applyBorder="1" applyAlignment="1"/>
    <xf numFmtId="164" fontId="3" fillId="0" borderId="3" xfId="1" applyFont="1" applyBorder="1" applyAlignment="1"/>
    <xf numFmtId="3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164" fontId="3" fillId="0" borderId="2" xfId="1" applyFont="1" applyFill="1" applyBorder="1" applyAlignment="1"/>
    <xf numFmtId="164" fontId="3" fillId="0" borderId="3" xfId="1" applyFont="1" applyFill="1" applyBorder="1" applyAlignment="1"/>
    <xf numFmtId="0" fontId="3" fillId="0" borderId="8" xfId="0" applyFont="1" applyBorder="1" applyAlignment="1">
      <alignment vertical="top" wrapText="1"/>
    </xf>
    <xf numFmtId="3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/>
    <xf numFmtId="164" fontId="3" fillId="0" borderId="8" xfId="1" applyFont="1" applyBorder="1" applyAlignment="1"/>
    <xf numFmtId="164" fontId="3" fillId="0" borderId="9" xfId="1" applyFont="1" applyBorder="1" applyAlignment="1"/>
    <xf numFmtId="49" fontId="3" fillId="0" borderId="10" xfId="0" applyNumberFormat="1" applyFont="1" applyBorder="1" applyAlignment="1">
      <alignment vertical="top"/>
    </xf>
    <xf numFmtId="164" fontId="3" fillId="0" borderId="11" xfId="1" applyFont="1" applyBorder="1" applyAlignment="1"/>
    <xf numFmtId="49" fontId="3" fillId="0" borderId="12" xfId="0" applyNumberFormat="1" applyFont="1" applyBorder="1" applyAlignment="1">
      <alignment vertical="top"/>
    </xf>
    <xf numFmtId="0" fontId="3" fillId="0" borderId="2" xfId="0" applyFont="1" applyFill="1" applyBorder="1" applyAlignment="1">
      <alignment vertical="top" wrapText="1"/>
    </xf>
    <xf numFmtId="49" fontId="3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justify"/>
    </xf>
    <xf numFmtId="0" fontId="8" fillId="0" borderId="0" xfId="0" applyFont="1" applyAlignment="1"/>
    <xf numFmtId="164" fontId="12" fillId="0" borderId="4" xfId="1" applyFont="1" applyBorder="1" applyAlignment="1"/>
    <xf numFmtId="0" fontId="8" fillId="0" borderId="0" xfId="0" applyFont="1" applyAlignment="1">
      <alignment horizontal="justify"/>
    </xf>
    <xf numFmtId="0" fontId="8" fillId="0" borderId="0" xfId="0" applyFont="1" applyAlignment="1"/>
    <xf numFmtId="49" fontId="3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</cellXfs>
  <cellStyles count="3">
    <cellStyle name="Navadno" xfId="0" builtinId="0"/>
    <cellStyle name="Navadno_List2" xfId="2"/>
    <cellStyle name="Vejic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topLeftCell="A11" workbookViewId="0">
      <selection activeCell="L11" sqref="L11"/>
    </sheetView>
  </sheetViews>
  <sheetFormatPr defaultRowHeight="15" x14ac:dyDescent="0.25"/>
  <cols>
    <col min="1" max="1" width="9.140625" style="7"/>
    <col min="2" max="2" width="52.7109375" style="8" customWidth="1"/>
    <col min="3" max="3" width="9.140625" style="9"/>
    <col min="4" max="4" width="5.5703125" style="10" customWidth="1"/>
    <col min="5" max="5" width="13.140625" style="11" bestFit="1" customWidth="1"/>
    <col min="6" max="6" width="15.7109375" style="11" customWidth="1"/>
    <col min="7" max="16384" width="9.140625" style="12"/>
  </cols>
  <sheetData>
    <row r="1" spans="1:6" ht="15.75" thickBot="1" x14ac:dyDescent="0.3">
      <c r="A1" s="16" t="s">
        <v>68</v>
      </c>
      <c r="B1" s="17"/>
      <c r="C1" s="18" t="s">
        <v>69</v>
      </c>
      <c r="D1" s="18"/>
      <c r="E1" s="18"/>
      <c r="F1" s="15" t="s">
        <v>67</v>
      </c>
    </row>
    <row r="2" spans="1:6" x14ac:dyDescent="0.25">
      <c r="A2" s="19" t="s">
        <v>70</v>
      </c>
      <c r="B2" s="19"/>
      <c r="C2" s="20" t="s">
        <v>71</v>
      </c>
      <c r="D2" s="20"/>
      <c r="E2" s="20"/>
      <c r="F2" s="21"/>
    </row>
    <row r="3" spans="1:6" x14ac:dyDescent="0.25">
      <c r="A3" s="19" t="s">
        <v>70</v>
      </c>
      <c r="B3" s="19"/>
      <c r="C3" s="20" t="s">
        <v>72</v>
      </c>
      <c r="D3" s="20"/>
      <c r="E3" s="20"/>
      <c r="F3" s="21"/>
    </row>
    <row r="4" spans="1:6" x14ac:dyDescent="0.25">
      <c r="A4" s="19" t="s">
        <v>70</v>
      </c>
      <c r="B4" s="19"/>
      <c r="C4" s="20" t="s">
        <v>73</v>
      </c>
      <c r="D4" s="20"/>
      <c r="E4" s="20"/>
      <c r="F4" s="21"/>
    </row>
    <row r="5" spans="1:6" x14ac:dyDescent="0.25">
      <c r="A5" s="19"/>
      <c r="B5" s="19"/>
      <c r="C5" s="20"/>
      <c r="D5" s="20"/>
      <c r="E5" s="20"/>
      <c r="F5" s="21"/>
    </row>
    <row r="6" spans="1:6" x14ac:dyDescent="0.25">
      <c r="A6" s="22" t="s">
        <v>74</v>
      </c>
      <c r="B6" s="22"/>
      <c r="C6" s="18"/>
      <c r="D6" s="18"/>
      <c r="E6" s="18"/>
      <c r="F6" s="23"/>
    </row>
    <row r="7" spans="1:6" x14ac:dyDescent="0.25">
      <c r="A7" s="22"/>
      <c r="B7" s="22"/>
      <c r="C7" s="18"/>
      <c r="D7" s="18"/>
      <c r="E7" s="18"/>
      <c r="F7" s="23"/>
    </row>
    <row r="8" spans="1:6" s="6" customFormat="1" ht="24" x14ac:dyDescent="0.25">
      <c r="A8" s="25" t="s">
        <v>75</v>
      </c>
      <c r="B8" s="26" t="s">
        <v>79</v>
      </c>
      <c r="C8" s="25" t="s">
        <v>80</v>
      </c>
      <c r="D8" s="25" t="s">
        <v>76</v>
      </c>
      <c r="E8" s="27" t="s">
        <v>97</v>
      </c>
      <c r="F8" s="28" t="s">
        <v>78</v>
      </c>
    </row>
    <row r="9" spans="1:6" s="6" customFormat="1" ht="24" customHeight="1" x14ac:dyDescent="0.25">
      <c r="A9" s="1" t="s">
        <v>0</v>
      </c>
      <c r="B9" s="2" t="s">
        <v>1</v>
      </c>
      <c r="C9" s="3"/>
      <c r="D9" s="4"/>
      <c r="E9" s="5"/>
      <c r="F9" s="5"/>
    </row>
    <row r="10" spans="1:6" ht="120" x14ac:dyDescent="0.25">
      <c r="A10" s="24" t="s">
        <v>2</v>
      </c>
      <c r="B10" s="49" t="s">
        <v>3</v>
      </c>
      <c r="C10" s="50">
        <v>1</v>
      </c>
      <c r="D10" s="51" t="s">
        <v>4</v>
      </c>
      <c r="E10" s="52"/>
      <c r="F10" s="52">
        <f>C10*E10</f>
        <v>0</v>
      </c>
    </row>
    <row r="11" spans="1:6" ht="30" x14ac:dyDescent="0.25">
      <c r="A11" s="75" t="s">
        <v>5</v>
      </c>
      <c r="B11" s="76" t="s">
        <v>6</v>
      </c>
      <c r="C11" s="77">
        <v>1</v>
      </c>
      <c r="D11" s="78" t="s">
        <v>4</v>
      </c>
      <c r="E11" s="79"/>
      <c r="F11" s="79">
        <f t="shared" ref="F11:F28" si="0">C11*E11</f>
        <v>0</v>
      </c>
    </row>
    <row r="12" spans="1:6" ht="330" x14ac:dyDescent="0.25">
      <c r="A12" s="85" t="s">
        <v>10</v>
      </c>
      <c r="B12" s="86" t="s">
        <v>93</v>
      </c>
      <c r="C12" s="87"/>
      <c r="D12" s="88"/>
      <c r="E12" s="89"/>
      <c r="F12" s="90"/>
    </row>
    <row r="13" spans="1:6" ht="409.5" customHeight="1" x14ac:dyDescent="0.25">
      <c r="A13" s="24"/>
      <c r="B13" s="49" t="s">
        <v>91</v>
      </c>
      <c r="C13" s="50">
        <v>1</v>
      </c>
      <c r="D13" s="51" t="s">
        <v>4</v>
      </c>
      <c r="E13" s="52"/>
      <c r="F13" s="52">
        <f t="shared" ref="F13" si="1">C13*E13</f>
        <v>0</v>
      </c>
    </row>
    <row r="14" spans="1:6" ht="255" x14ac:dyDescent="0.25">
      <c r="A14" s="100"/>
      <c r="B14" s="95" t="s">
        <v>7</v>
      </c>
      <c r="C14" s="96"/>
      <c r="D14" s="97"/>
      <c r="E14" s="98"/>
      <c r="F14" s="99"/>
    </row>
    <row r="15" spans="1:6" ht="375" x14ac:dyDescent="0.25">
      <c r="A15" s="85"/>
      <c r="B15" s="86" t="s">
        <v>8</v>
      </c>
      <c r="C15" s="87"/>
      <c r="D15" s="88"/>
      <c r="E15" s="89"/>
      <c r="F15" s="90"/>
    </row>
    <row r="16" spans="1:6" ht="225" x14ac:dyDescent="0.25">
      <c r="A16" s="102"/>
      <c r="B16" s="59" t="s">
        <v>9</v>
      </c>
      <c r="C16" s="60"/>
      <c r="D16" s="61"/>
      <c r="E16" s="62"/>
      <c r="F16" s="101"/>
    </row>
    <row r="17" spans="1:6" ht="409.5" x14ac:dyDescent="0.25">
      <c r="A17" s="85"/>
      <c r="B17" s="86" t="s">
        <v>102</v>
      </c>
      <c r="C17" s="87"/>
      <c r="D17" s="88"/>
      <c r="E17" s="89"/>
      <c r="F17" s="90"/>
    </row>
    <row r="18" spans="1:6" ht="45" x14ac:dyDescent="0.25">
      <c r="A18" s="80" t="s">
        <v>11</v>
      </c>
      <c r="B18" s="81" t="s">
        <v>30</v>
      </c>
      <c r="C18" s="82">
        <v>1</v>
      </c>
      <c r="D18" s="84" t="s">
        <v>4</v>
      </c>
      <c r="E18" s="83"/>
      <c r="F18" s="83">
        <f t="shared" si="0"/>
        <v>0</v>
      </c>
    </row>
    <row r="19" spans="1:6" ht="45" x14ac:dyDescent="0.25">
      <c r="A19" s="24" t="s">
        <v>12</v>
      </c>
      <c r="B19" s="49" t="s">
        <v>31</v>
      </c>
      <c r="C19" s="50">
        <v>1</v>
      </c>
      <c r="D19" s="51" t="s">
        <v>4</v>
      </c>
      <c r="E19" s="52"/>
      <c r="F19" s="52">
        <f t="shared" si="0"/>
        <v>0</v>
      </c>
    </row>
    <row r="20" spans="1:6" ht="45" x14ac:dyDescent="0.25">
      <c r="A20" s="24" t="s">
        <v>15</v>
      </c>
      <c r="B20" s="49" t="s">
        <v>21</v>
      </c>
      <c r="C20" s="50">
        <v>3</v>
      </c>
      <c r="D20" s="53" t="s">
        <v>54</v>
      </c>
      <c r="E20" s="52"/>
      <c r="F20" s="52">
        <f t="shared" si="0"/>
        <v>0</v>
      </c>
    </row>
    <row r="21" spans="1:6" ht="210" x14ac:dyDescent="0.25">
      <c r="A21" s="24" t="s">
        <v>18</v>
      </c>
      <c r="B21" s="49" t="s">
        <v>94</v>
      </c>
      <c r="C21" s="50">
        <v>3</v>
      </c>
      <c r="D21" s="53" t="s">
        <v>54</v>
      </c>
      <c r="E21" s="52"/>
      <c r="F21" s="52">
        <f t="shared" si="0"/>
        <v>0</v>
      </c>
    </row>
    <row r="22" spans="1:6" ht="60" x14ac:dyDescent="0.25">
      <c r="A22" s="24" t="s">
        <v>23</v>
      </c>
      <c r="B22" s="49" t="s">
        <v>95</v>
      </c>
      <c r="C22" s="50">
        <v>1</v>
      </c>
      <c r="D22" s="53" t="s">
        <v>4</v>
      </c>
      <c r="E22" s="52"/>
      <c r="F22" s="52">
        <f t="shared" si="0"/>
        <v>0</v>
      </c>
    </row>
    <row r="23" spans="1:6" ht="30" x14ac:dyDescent="0.25">
      <c r="A23" s="24" t="s">
        <v>24</v>
      </c>
      <c r="B23" s="49" t="s">
        <v>20</v>
      </c>
      <c r="C23" s="50">
        <v>1</v>
      </c>
      <c r="D23" s="53" t="s">
        <v>4</v>
      </c>
      <c r="E23" s="52"/>
      <c r="F23" s="52">
        <f t="shared" si="0"/>
        <v>0</v>
      </c>
    </row>
    <row r="24" spans="1:6" ht="60" x14ac:dyDescent="0.25">
      <c r="A24" s="75" t="s">
        <v>25</v>
      </c>
      <c r="B24" s="76" t="s">
        <v>13</v>
      </c>
      <c r="C24" s="77">
        <v>750</v>
      </c>
      <c r="D24" s="78" t="s">
        <v>14</v>
      </c>
      <c r="E24" s="79"/>
      <c r="F24" s="79">
        <f t="shared" si="0"/>
        <v>0</v>
      </c>
    </row>
    <row r="25" spans="1:6" x14ac:dyDescent="0.25">
      <c r="A25" s="75" t="s">
        <v>26</v>
      </c>
      <c r="B25" s="76" t="s">
        <v>16</v>
      </c>
      <c r="C25" s="77">
        <v>2</v>
      </c>
      <c r="D25" s="78" t="s">
        <v>17</v>
      </c>
      <c r="E25" s="79"/>
      <c r="F25" s="79">
        <f t="shared" ref="F25" si="2">C25*E25</f>
        <v>0</v>
      </c>
    </row>
    <row r="26" spans="1:6" ht="180" x14ac:dyDescent="0.25">
      <c r="A26" s="85"/>
      <c r="B26" s="103" t="s">
        <v>92</v>
      </c>
      <c r="C26" s="91"/>
      <c r="D26" s="92"/>
      <c r="E26" s="93"/>
      <c r="F26" s="94"/>
    </row>
    <row r="27" spans="1:6" ht="165" x14ac:dyDescent="0.25">
      <c r="A27" s="80" t="s">
        <v>27</v>
      </c>
      <c r="B27" s="81" t="s">
        <v>19</v>
      </c>
      <c r="C27" s="82">
        <v>1</v>
      </c>
      <c r="D27" s="84" t="s">
        <v>17</v>
      </c>
      <c r="E27" s="83"/>
      <c r="F27" s="83">
        <f t="shared" si="0"/>
        <v>0</v>
      </c>
    </row>
    <row r="28" spans="1:6" ht="30" x14ac:dyDescent="0.25">
      <c r="A28" s="24" t="s">
        <v>28</v>
      </c>
      <c r="B28" s="49" t="s">
        <v>29</v>
      </c>
      <c r="C28" s="50">
        <v>1</v>
      </c>
      <c r="D28" s="53" t="s">
        <v>4</v>
      </c>
      <c r="E28" s="52"/>
      <c r="F28" s="52">
        <f t="shared" si="0"/>
        <v>0</v>
      </c>
    </row>
    <row r="29" spans="1:6" x14ac:dyDescent="0.25">
      <c r="A29" s="24" t="s">
        <v>60</v>
      </c>
      <c r="B29" s="49" t="s">
        <v>61</v>
      </c>
      <c r="C29" s="50">
        <v>2</v>
      </c>
      <c r="D29" s="53" t="s">
        <v>17</v>
      </c>
      <c r="E29" s="52"/>
      <c r="F29" s="52">
        <f t="shared" ref="F29:F31" si="3">C29*E29</f>
        <v>0</v>
      </c>
    </row>
    <row r="30" spans="1:6" ht="30" x14ac:dyDescent="0.25">
      <c r="A30" s="24" t="s">
        <v>62</v>
      </c>
      <c r="B30" s="49" t="s">
        <v>101</v>
      </c>
      <c r="C30" s="50">
        <v>2</v>
      </c>
      <c r="D30" s="53" t="s">
        <v>17</v>
      </c>
      <c r="E30" s="52"/>
      <c r="F30" s="52">
        <f t="shared" si="3"/>
        <v>0</v>
      </c>
    </row>
    <row r="31" spans="1:6" ht="30" x14ac:dyDescent="0.25">
      <c r="A31" s="24" t="s">
        <v>63</v>
      </c>
      <c r="B31" s="49" t="s">
        <v>64</v>
      </c>
      <c r="C31" s="50">
        <v>2</v>
      </c>
      <c r="D31" s="53" t="s">
        <v>17</v>
      </c>
      <c r="E31" s="52"/>
      <c r="F31" s="52">
        <f t="shared" si="3"/>
        <v>0</v>
      </c>
    </row>
    <row r="32" spans="1:6" x14ac:dyDescent="0.25">
      <c r="A32" s="54"/>
      <c r="B32" s="55" t="s">
        <v>89</v>
      </c>
      <c r="C32" s="56"/>
      <c r="D32" s="57"/>
      <c r="E32" s="58"/>
      <c r="F32" s="58">
        <f>SUM(F10:F31)</f>
        <v>0</v>
      </c>
    </row>
    <row r="33" spans="1:8" x14ac:dyDescent="0.25">
      <c r="A33" s="54"/>
      <c r="B33" s="59"/>
      <c r="C33" s="60"/>
      <c r="D33" s="61"/>
      <c r="E33" s="62"/>
      <c r="F33" s="62"/>
    </row>
    <row r="34" spans="1:8" x14ac:dyDescent="0.25">
      <c r="A34" s="63" t="s">
        <v>37</v>
      </c>
      <c r="B34" s="64" t="s">
        <v>32</v>
      </c>
      <c r="C34" s="60"/>
      <c r="D34" s="61"/>
      <c r="E34" s="62"/>
      <c r="F34" s="62"/>
    </row>
    <row r="35" spans="1:8" ht="24" x14ac:dyDescent="0.25">
      <c r="A35" s="65" t="s">
        <v>75</v>
      </c>
      <c r="B35" s="66" t="s">
        <v>79</v>
      </c>
      <c r="C35" s="65" t="s">
        <v>80</v>
      </c>
      <c r="D35" s="65" t="s">
        <v>76</v>
      </c>
      <c r="E35" s="67" t="s">
        <v>77</v>
      </c>
      <c r="F35" s="68" t="s">
        <v>78</v>
      </c>
    </row>
    <row r="36" spans="1:8" ht="105" x14ac:dyDescent="0.25">
      <c r="A36" s="85"/>
      <c r="B36" s="86" t="s">
        <v>33</v>
      </c>
      <c r="C36" s="87"/>
      <c r="D36" s="88"/>
      <c r="E36" s="89"/>
      <c r="F36" s="90"/>
    </row>
    <row r="37" spans="1:8" x14ac:dyDescent="0.25">
      <c r="A37" s="24" t="s">
        <v>38</v>
      </c>
      <c r="B37" s="49" t="s">
        <v>34</v>
      </c>
      <c r="C37" s="50">
        <v>135</v>
      </c>
      <c r="D37" s="51" t="s">
        <v>54</v>
      </c>
      <c r="E37" s="52"/>
      <c r="F37" s="52">
        <f t="shared" ref="F37:F48" si="4">C37*E37</f>
        <v>0</v>
      </c>
      <c r="H37" s="9"/>
    </row>
    <row r="38" spans="1:8" x14ac:dyDescent="0.25">
      <c r="A38" s="24" t="s">
        <v>39</v>
      </c>
      <c r="B38" s="49" t="s">
        <v>35</v>
      </c>
      <c r="C38" s="50">
        <v>508</v>
      </c>
      <c r="D38" s="51" t="s">
        <v>54</v>
      </c>
      <c r="E38" s="52"/>
      <c r="F38" s="52">
        <f t="shared" si="4"/>
        <v>0</v>
      </c>
      <c r="H38" s="9"/>
    </row>
    <row r="39" spans="1:8" x14ac:dyDescent="0.25">
      <c r="A39" s="24" t="s">
        <v>40</v>
      </c>
      <c r="B39" s="49" t="s">
        <v>46</v>
      </c>
      <c r="C39" s="50">
        <v>82</v>
      </c>
      <c r="D39" s="51" t="s">
        <v>54</v>
      </c>
      <c r="E39" s="52"/>
      <c r="F39" s="52">
        <f t="shared" si="4"/>
        <v>0</v>
      </c>
      <c r="H39" s="9"/>
    </row>
    <row r="40" spans="1:8" x14ac:dyDescent="0.25">
      <c r="A40" s="24" t="s">
        <v>47</v>
      </c>
      <c r="B40" s="49" t="s">
        <v>36</v>
      </c>
      <c r="C40" s="50">
        <v>262</v>
      </c>
      <c r="D40" s="51" t="s">
        <v>54</v>
      </c>
      <c r="E40" s="52"/>
      <c r="F40" s="52">
        <f t="shared" si="4"/>
        <v>0</v>
      </c>
      <c r="G40" s="13"/>
      <c r="H40" s="9"/>
    </row>
    <row r="41" spans="1:8" ht="165" x14ac:dyDescent="0.25">
      <c r="A41" s="85"/>
      <c r="B41" s="86" t="s">
        <v>41</v>
      </c>
      <c r="C41" s="87"/>
      <c r="D41" s="88"/>
      <c r="E41" s="89"/>
      <c r="F41" s="90"/>
    </row>
    <row r="42" spans="1:8" x14ac:dyDescent="0.25">
      <c r="A42" s="24" t="s">
        <v>48</v>
      </c>
      <c r="B42" s="49" t="s">
        <v>42</v>
      </c>
      <c r="C42" s="50">
        <v>111</v>
      </c>
      <c r="D42" s="53" t="s">
        <v>54</v>
      </c>
      <c r="E42" s="52"/>
      <c r="F42" s="52">
        <f t="shared" si="4"/>
        <v>0</v>
      </c>
      <c r="H42" s="9"/>
    </row>
    <row r="43" spans="1:8" x14ac:dyDescent="0.25">
      <c r="A43" s="24" t="s">
        <v>49</v>
      </c>
      <c r="B43" s="49" t="s">
        <v>44</v>
      </c>
      <c r="C43" s="50">
        <v>312</v>
      </c>
      <c r="D43" s="53" t="s">
        <v>54</v>
      </c>
      <c r="E43" s="52"/>
      <c r="F43" s="52">
        <f t="shared" si="4"/>
        <v>0</v>
      </c>
      <c r="H43" s="9"/>
    </row>
    <row r="44" spans="1:8" x14ac:dyDescent="0.25">
      <c r="A44" s="24" t="s">
        <v>50</v>
      </c>
      <c r="B44" s="49" t="s">
        <v>45</v>
      </c>
      <c r="C44" s="50">
        <v>62</v>
      </c>
      <c r="D44" s="53" t="s">
        <v>54</v>
      </c>
      <c r="E44" s="52"/>
      <c r="F44" s="52">
        <f t="shared" si="4"/>
        <v>0</v>
      </c>
      <c r="H44" s="9"/>
    </row>
    <row r="45" spans="1:8" x14ac:dyDescent="0.25">
      <c r="A45" s="24" t="s">
        <v>51</v>
      </c>
      <c r="B45" s="49" t="s">
        <v>43</v>
      </c>
      <c r="C45" s="50">
        <v>224</v>
      </c>
      <c r="D45" s="53" t="s">
        <v>54</v>
      </c>
      <c r="E45" s="52"/>
      <c r="F45" s="52">
        <f t="shared" si="4"/>
        <v>0</v>
      </c>
      <c r="H45" s="9"/>
    </row>
    <row r="46" spans="1:8" ht="30" x14ac:dyDescent="0.25">
      <c r="A46" s="24" t="s">
        <v>52</v>
      </c>
      <c r="B46" s="49" t="s">
        <v>55</v>
      </c>
      <c r="C46" s="50">
        <v>1696</v>
      </c>
      <c r="D46" s="53" t="s">
        <v>54</v>
      </c>
      <c r="E46" s="52"/>
      <c r="F46" s="52">
        <f t="shared" si="4"/>
        <v>0</v>
      </c>
    </row>
    <row r="47" spans="1:8" ht="30" x14ac:dyDescent="0.25">
      <c r="A47" s="24" t="s">
        <v>53</v>
      </c>
      <c r="B47" s="49" t="s">
        <v>57</v>
      </c>
      <c r="C47" s="50">
        <v>364</v>
      </c>
      <c r="D47" s="53" t="s">
        <v>17</v>
      </c>
      <c r="E47" s="52"/>
      <c r="F47" s="52">
        <f t="shared" si="4"/>
        <v>0</v>
      </c>
    </row>
    <row r="48" spans="1:8" ht="30" x14ac:dyDescent="0.25">
      <c r="A48" s="24" t="s">
        <v>56</v>
      </c>
      <c r="B48" s="49" t="s">
        <v>58</v>
      </c>
      <c r="C48" s="50">
        <v>1020</v>
      </c>
      <c r="D48" s="53" t="s">
        <v>22</v>
      </c>
      <c r="E48" s="52"/>
      <c r="F48" s="52">
        <f t="shared" si="4"/>
        <v>0</v>
      </c>
    </row>
    <row r="49" spans="1:6" x14ac:dyDescent="0.25">
      <c r="A49" s="54"/>
      <c r="B49" s="55" t="s">
        <v>90</v>
      </c>
      <c r="C49" s="56"/>
      <c r="D49" s="57"/>
      <c r="E49" s="58"/>
      <c r="F49" s="58">
        <f>SUM(F37:F48)</f>
        <v>0</v>
      </c>
    </row>
    <row r="50" spans="1:6" x14ac:dyDescent="0.25">
      <c r="A50" s="54"/>
      <c r="B50" s="55"/>
      <c r="C50" s="56"/>
      <c r="D50" s="57"/>
      <c r="E50" s="58"/>
      <c r="F50" s="58"/>
    </row>
    <row r="51" spans="1:6" x14ac:dyDescent="0.25">
      <c r="A51" s="63" t="s">
        <v>65</v>
      </c>
      <c r="B51" s="64" t="s">
        <v>66</v>
      </c>
      <c r="C51" s="60"/>
      <c r="D51" s="61"/>
      <c r="E51" s="62"/>
      <c r="F51" s="62"/>
    </row>
    <row r="52" spans="1:6" ht="24" x14ac:dyDescent="0.25">
      <c r="A52" s="65" t="s">
        <v>75</v>
      </c>
      <c r="B52" s="66" t="s">
        <v>79</v>
      </c>
      <c r="C52" s="65" t="s">
        <v>80</v>
      </c>
      <c r="D52" s="65" t="s">
        <v>76</v>
      </c>
      <c r="E52" s="67" t="s">
        <v>96</v>
      </c>
      <c r="F52" s="68" t="s">
        <v>78</v>
      </c>
    </row>
    <row r="53" spans="1:6" ht="30" x14ac:dyDescent="0.25">
      <c r="A53" s="24" t="s">
        <v>98</v>
      </c>
      <c r="B53" s="49" t="s">
        <v>81</v>
      </c>
      <c r="C53" s="50">
        <v>100</v>
      </c>
      <c r="D53" s="51" t="s">
        <v>17</v>
      </c>
      <c r="E53" s="52"/>
      <c r="F53" s="108">
        <f>C53*E53</f>
        <v>0</v>
      </c>
    </row>
    <row r="54" spans="1:6" x14ac:dyDescent="0.25">
      <c r="A54" s="54"/>
      <c r="B54" s="59"/>
      <c r="C54" s="60"/>
      <c r="D54" s="61"/>
      <c r="E54" s="62"/>
      <c r="F54" s="62"/>
    </row>
    <row r="55" spans="1:6" x14ac:dyDescent="0.25">
      <c r="A55" s="54"/>
      <c r="B55" s="69" t="s">
        <v>99</v>
      </c>
      <c r="C55" s="70"/>
      <c r="D55" s="71"/>
      <c r="E55" s="72"/>
      <c r="F55" s="73">
        <f>F32+F49+F53</f>
        <v>0</v>
      </c>
    </row>
    <row r="56" spans="1:6" x14ac:dyDescent="0.25">
      <c r="A56" s="54"/>
      <c r="B56" s="59"/>
      <c r="C56" s="60"/>
      <c r="D56" s="61"/>
      <c r="E56" s="62" t="s">
        <v>59</v>
      </c>
      <c r="F56" s="62">
        <f>F55*0.22</f>
        <v>0</v>
      </c>
    </row>
    <row r="57" spans="1:6" s="14" customFormat="1" ht="21" customHeight="1" x14ac:dyDescent="0.25">
      <c r="A57" s="74"/>
      <c r="B57" s="69" t="s">
        <v>82</v>
      </c>
      <c r="C57" s="70"/>
      <c r="D57" s="71"/>
      <c r="E57" s="72"/>
      <c r="F57" s="73">
        <f>F55+F56</f>
        <v>0</v>
      </c>
    </row>
    <row r="58" spans="1:6" x14ac:dyDescent="0.25">
      <c r="A58" s="54"/>
      <c r="B58" s="59"/>
      <c r="C58" s="60"/>
      <c r="D58" s="61"/>
      <c r="E58" s="62"/>
      <c r="F58" s="62"/>
    </row>
    <row r="59" spans="1:6" ht="35.25" customHeight="1" x14ac:dyDescent="0.25">
      <c r="A59" s="111" t="s">
        <v>103</v>
      </c>
      <c r="B59" s="112"/>
      <c r="C59" s="112"/>
      <c r="D59" s="112"/>
      <c r="E59" s="112"/>
      <c r="F59" s="112"/>
    </row>
    <row r="60" spans="1:6" ht="14.25" customHeight="1" x14ac:dyDescent="0.25">
      <c r="A60" s="104"/>
      <c r="B60" s="105"/>
      <c r="C60" s="105"/>
      <c r="D60" s="105"/>
      <c r="E60" s="105"/>
      <c r="F60" s="105"/>
    </row>
    <row r="61" spans="1:6" x14ac:dyDescent="0.25">
      <c r="A61" s="63" t="s">
        <v>100</v>
      </c>
      <c r="B61" s="55"/>
      <c r="C61" s="56"/>
      <c r="D61" s="57"/>
      <c r="E61" s="58"/>
      <c r="F61" s="58"/>
    </row>
    <row r="62" spans="1:6" x14ac:dyDescent="0.25">
      <c r="A62" s="109" t="s">
        <v>83</v>
      </c>
      <c r="B62" s="110"/>
      <c r="C62" s="110"/>
      <c r="D62" s="110"/>
      <c r="E62" s="110"/>
      <c r="F62" s="110"/>
    </row>
    <row r="63" spans="1:6" x14ac:dyDescent="0.25">
      <c r="A63" s="109" t="s">
        <v>84</v>
      </c>
      <c r="B63" s="110"/>
      <c r="C63" s="110"/>
      <c r="D63" s="110"/>
      <c r="E63" s="110"/>
      <c r="F63" s="110"/>
    </row>
    <row r="64" spans="1:6" x14ac:dyDescent="0.25">
      <c r="A64" s="106"/>
      <c r="B64" s="107"/>
      <c r="C64" s="107"/>
      <c r="D64" s="107"/>
      <c r="E64" s="107"/>
      <c r="F64" s="107"/>
    </row>
    <row r="65" spans="1:6" x14ac:dyDescent="0.25">
      <c r="A65" s="47"/>
      <c r="B65" s="48"/>
      <c r="C65" s="48"/>
      <c r="D65" s="48"/>
      <c r="E65" s="48"/>
      <c r="F65" s="48"/>
    </row>
    <row r="66" spans="1:6" x14ac:dyDescent="0.25">
      <c r="A66" s="35" t="s">
        <v>85</v>
      </c>
      <c r="B66" s="36"/>
      <c r="C66" s="37"/>
      <c r="D66" s="38"/>
      <c r="E66" s="39" t="s">
        <v>86</v>
      </c>
      <c r="F66" s="40"/>
    </row>
    <row r="67" spans="1:6" x14ac:dyDescent="0.25">
      <c r="A67" s="41" t="s">
        <v>87</v>
      </c>
      <c r="B67" s="42"/>
      <c r="C67" s="43"/>
      <c r="D67" s="44"/>
      <c r="E67" s="45" t="s">
        <v>88</v>
      </c>
      <c r="F67" s="46"/>
    </row>
    <row r="68" spans="1:6" x14ac:dyDescent="0.25">
      <c r="A68" s="29"/>
      <c r="B68" s="30"/>
      <c r="C68" s="31"/>
      <c r="D68" s="32"/>
      <c r="E68" s="33"/>
      <c r="F68" s="34"/>
    </row>
  </sheetData>
  <mergeCells count="3">
    <mergeCell ref="A62:F62"/>
    <mergeCell ref="A63:F63"/>
    <mergeCell ref="A59:F59"/>
  </mergeCells>
  <pageMargins left="0.9055118110236221" right="0.19685039370078741" top="0.74803149606299213" bottom="0.74803149606299213" header="0.31496062992125984" footer="0.31496062992125984"/>
  <pageSetup paperSize="9" scale="86" fitToHeight="1000" orientation="portrait" r:id="rId1"/>
  <headerFooter>
    <oddFooter>&amp;Cpopis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popis hladilnik vode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Vojko</dc:creator>
  <cp:lastModifiedBy>racunovodstvo1</cp:lastModifiedBy>
  <cp:lastPrinted>2022-06-16T06:33:39Z</cp:lastPrinted>
  <dcterms:created xsi:type="dcterms:W3CDTF">2022-02-23T12:48:42Z</dcterms:created>
  <dcterms:modified xsi:type="dcterms:W3CDTF">2022-06-16T07:20:20Z</dcterms:modified>
</cp:coreProperties>
</file>